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firstSheet="1" activeTab="1"/>
  </bookViews>
  <sheets>
    <sheet name="大表" sheetId="1" state="hidden" r:id="rId1"/>
    <sheet name="车间" sheetId="3" r:id="rId2"/>
  </sheets>
  <definedNames>
    <definedName name="_xlnm._FilterDatabase" localSheetId="0" hidden="1">大表!$A$2:$I$52</definedName>
    <definedName name="_xlnm._FilterDatabase" localSheetId="1" hidden="1">车间!$A$3:$AK$4</definedName>
    <definedName name="_xlnm.Print_Area" localSheetId="1">车间!$A$1:$E$4</definedName>
    <definedName name="_xlnm.Print_Area" localSheetId="0">大表!$A$1:$H$52</definedName>
    <definedName name="_xlnm.Print_Titles" localSheetId="1">车间!$3:$3</definedName>
    <definedName name="_xlnm.Print_Titles" localSheetId="0">大表!$2:$2</definedName>
  </definedNames>
  <calcPr calcId="144525"/>
</workbook>
</file>

<file path=xl/sharedStrings.xml><?xml version="1.0" encoding="utf-8"?>
<sst xmlns="http://schemas.openxmlformats.org/spreadsheetml/2006/main" count="193" uniqueCount="142">
  <si>
    <r>
      <rPr>
        <sz val="18"/>
        <color rgb="FF000000"/>
        <rFont val="Times New Roman"/>
        <charset val="134"/>
      </rPr>
      <t>2023</t>
    </r>
    <r>
      <rPr>
        <sz val="18"/>
        <color rgb="FF000000"/>
        <rFont val="宋体"/>
        <charset val="134"/>
      </rPr>
      <t>年数字化（智能）车间财务指标评审汇总表</t>
    </r>
  </si>
  <si>
    <r>
      <rPr>
        <b/>
        <sz val="11"/>
        <color rgb="FF000000"/>
        <rFont val="宋体"/>
        <charset val="134"/>
      </rPr>
      <t>序号</t>
    </r>
  </si>
  <si>
    <r>
      <rPr>
        <b/>
        <sz val="11"/>
        <color rgb="FF000000"/>
        <rFont val="宋体"/>
        <charset val="134"/>
      </rPr>
      <t>申</t>
    </r>
    <r>
      <rPr>
        <b/>
        <sz val="11"/>
        <color rgb="FF000000"/>
        <rFont val="Times New Roman"/>
        <charset val="134"/>
      </rPr>
      <t xml:space="preserve"> </t>
    </r>
    <r>
      <rPr>
        <b/>
        <sz val="11"/>
        <color rgb="FF000000"/>
        <rFont val="宋体"/>
        <charset val="134"/>
      </rPr>
      <t>报</t>
    </r>
    <r>
      <rPr>
        <b/>
        <sz val="11"/>
        <color rgb="FF000000"/>
        <rFont val="Times New Roman"/>
        <charset val="134"/>
      </rPr>
      <t xml:space="preserve"> </t>
    </r>
    <r>
      <rPr>
        <b/>
        <sz val="11"/>
        <color rgb="FF000000"/>
        <rFont val="宋体"/>
        <charset val="134"/>
      </rPr>
      <t>单</t>
    </r>
    <r>
      <rPr>
        <b/>
        <sz val="11"/>
        <color rgb="FF000000"/>
        <rFont val="Times New Roman"/>
        <charset val="134"/>
      </rPr>
      <t xml:space="preserve"> </t>
    </r>
    <r>
      <rPr>
        <b/>
        <sz val="11"/>
        <color rgb="FF000000"/>
        <rFont val="宋体"/>
        <charset val="134"/>
      </rPr>
      <t>位</t>
    </r>
  </si>
  <si>
    <r>
      <rPr>
        <b/>
        <sz val="11"/>
        <color rgb="FF000000"/>
        <rFont val="宋体"/>
        <charset val="134"/>
      </rPr>
      <t>车</t>
    </r>
    <r>
      <rPr>
        <b/>
        <sz val="11"/>
        <color rgb="FF000000"/>
        <rFont val="Times New Roman"/>
        <charset val="134"/>
      </rPr>
      <t xml:space="preserve"> </t>
    </r>
    <r>
      <rPr>
        <b/>
        <sz val="11"/>
        <color rgb="FF000000"/>
        <rFont val="宋体"/>
        <charset val="134"/>
      </rPr>
      <t>间</t>
    </r>
    <r>
      <rPr>
        <b/>
        <sz val="11"/>
        <color rgb="FF000000"/>
        <rFont val="Times New Roman"/>
        <charset val="134"/>
      </rPr>
      <t xml:space="preserve"> </t>
    </r>
    <r>
      <rPr>
        <b/>
        <sz val="11"/>
        <color rgb="FF000000"/>
        <rFont val="宋体"/>
        <charset val="134"/>
      </rPr>
      <t>名</t>
    </r>
    <r>
      <rPr>
        <b/>
        <sz val="11"/>
        <color rgb="FF000000"/>
        <rFont val="Times New Roman"/>
        <charset val="134"/>
      </rPr>
      <t xml:space="preserve"> </t>
    </r>
    <r>
      <rPr>
        <b/>
        <sz val="11"/>
        <color rgb="FF000000"/>
        <rFont val="宋体"/>
        <charset val="134"/>
      </rPr>
      <t>称</t>
    </r>
  </si>
  <si>
    <r>
      <rPr>
        <b/>
        <sz val="11"/>
        <color rgb="FF000000"/>
        <rFont val="宋体"/>
        <charset val="134"/>
      </rPr>
      <t>所属市（地）</t>
    </r>
  </si>
  <si>
    <t>投资额</t>
  </si>
  <si>
    <t>审定补贴</t>
  </si>
  <si>
    <r>
      <rPr>
        <b/>
        <sz val="11"/>
        <color rgb="FF000000"/>
        <rFont val="宋体"/>
        <charset val="134"/>
      </rPr>
      <t>时间</t>
    </r>
  </si>
  <si>
    <r>
      <rPr>
        <b/>
        <sz val="11"/>
        <color rgb="FF000000"/>
        <rFont val="宋体"/>
        <charset val="134"/>
      </rPr>
      <t>备注</t>
    </r>
  </si>
  <si>
    <t>中健特种玻璃科技有限公司</t>
  </si>
  <si>
    <t>中健钢化玻璃数字化生产车间</t>
  </si>
  <si>
    <t>哈尔滨市</t>
  </si>
  <si>
    <t>不合格</t>
  </si>
  <si>
    <t>哈尔滨龙江特种装备有限公司</t>
  </si>
  <si>
    <t>零部件制造数字化车间</t>
  </si>
  <si>
    <t>飞鹤（哈尔滨）乳品有限公司</t>
  </si>
  <si>
    <t>数字化（智能）制粉车间</t>
  </si>
  <si>
    <t>哈尔滨汇源食品饮料有限公司</t>
  </si>
  <si>
    <t>汇源果汁瓶装数字化生产车间</t>
  </si>
  <si>
    <t>哈尔滨市仲昶包装制品有限公司</t>
  </si>
  <si>
    <t>仲昶包装瓦楞纸箱数字化车间</t>
  </si>
  <si>
    <t>中国蓝星哈尔滨石化有限公司</t>
  </si>
  <si>
    <t>苯酚丙酮车间</t>
  </si>
  <si>
    <t>哈尔滨吉星机械工程有限公司</t>
  </si>
  <si>
    <t>汽车发动机铝合金关键零部件精密成型制造车间</t>
  </si>
  <si>
    <t>哈尔滨东阳彩色印刷有限公司</t>
  </si>
  <si>
    <t>东阳数字化瓦楞纸板生产车间</t>
  </si>
  <si>
    <t>哈尔滨美华生物技术股份有限公司</t>
  </si>
  <si>
    <t>益生菌数字化车间</t>
  </si>
  <si>
    <t>哈尔滨市太阳岛调味食品股份有限公司</t>
  </si>
  <si>
    <t>太阳岛调味食品数字化生产车间</t>
  </si>
  <si>
    <t>没来</t>
  </si>
  <si>
    <t>黑龙江省康平生物工程有限责任公司</t>
  </si>
  <si>
    <t>牛初乳车间</t>
  </si>
  <si>
    <t>哈尔滨东安汽车发动机制造有限公司</t>
  </si>
  <si>
    <t>汽车发动机及变速器数字化制造智能工厂</t>
  </si>
  <si>
    <t>工厂</t>
  </si>
  <si>
    <t>建龙阿城钢铁有限公司</t>
  </si>
  <si>
    <t>建龙阿城钢铁有限公司智能工厂</t>
  </si>
  <si>
    <t>百威哈尔滨啤酒有限公司</t>
  </si>
  <si>
    <t>百威哈尔滨啤酒智能工厂</t>
  </si>
  <si>
    <t>黑龙江省五常金禾米业有限责任公司</t>
  </si>
  <si>
    <t>金禾米业大米生产数字化（智能）洁净加工车间</t>
  </si>
  <si>
    <t>哈尔滨市（五常市）</t>
  </si>
  <si>
    <t>黑龙江昊伟农庄食品股份有限公司</t>
  </si>
  <si>
    <t>昊伟农庄公司鲜食玉米深加工生产车间</t>
  </si>
  <si>
    <t>哈尔滨市（木兰县）</t>
  </si>
  <si>
    <t>口头放弃</t>
  </si>
  <si>
    <t>放弃</t>
  </si>
  <si>
    <t>哈尔滨双胞胎饲料有限公司</t>
  </si>
  <si>
    <t>年产24万吨绿色饲料生产车间</t>
  </si>
  <si>
    <t>哈尔滨市（宾县）</t>
  </si>
  <si>
    <t>哈尔滨绿色巨农牧业有限公司</t>
  </si>
  <si>
    <t>饲料加工数字化生产车间</t>
  </si>
  <si>
    <t>正大哈尔滨实业有限公司</t>
  </si>
  <si>
    <t>正大哈实业CPS饲料数字化生产车间</t>
  </si>
  <si>
    <t>黑龙江香其食品股份有限公司</t>
  </si>
  <si>
    <t>香其酱料酿造数字化生产车间</t>
  </si>
  <si>
    <t>哈尔滨市（延寿县）</t>
  </si>
  <si>
    <t>齐齐哈尔雷昂重工机械制造有限责任公司</t>
  </si>
  <si>
    <t>重型装备数字化生产车间</t>
  </si>
  <si>
    <t>齐齐哈尔市</t>
  </si>
  <si>
    <t>齐齐哈尔蒙西水泥有限公司</t>
  </si>
  <si>
    <t>年产60万吨水泥粉磨数字化示范车间</t>
  </si>
  <si>
    <t>黑龙江紫金铜业有限公司</t>
  </si>
  <si>
    <t>黑龙江紫金铜业智能工厂</t>
  </si>
  <si>
    <t>齐齐哈尔伊利乳业有限责任公司</t>
  </si>
  <si>
    <t>齐齐哈尔伊利数字化（智能）车间</t>
  </si>
  <si>
    <t>齐齐哈尔市（梅里斯区）</t>
  </si>
  <si>
    <t>奥瑞金(甘南)包装有限公司</t>
  </si>
  <si>
    <t>奥瑞金数字化（智能）加工生产车间</t>
  </si>
  <si>
    <t>齐齐哈尔市（甘南县）</t>
  </si>
  <si>
    <t>益海嘉里（富裕）粮油食品工业有限公司</t>
  </si>
  <si>
    <t>益海嘉里（富裕）淀粉数字化生产车间</t>
  </si>
  <si>
    <t>齐齐哈尔市（富裕县）</t>
  </si>
  <si>
    <t>齐齐哈尔德达铸造有限责任公司</t>
  </si>
  <si>
    <t>承载鞍数字化加工生产车间</t>
  </si>
  <si>
    <t>黑龙江北方工具有限公司</t>
  </si>
  <si>
    <t>特种产品装配数字化车间</t>
  </si>
  <si>
    <t>牡丹江市</t>
  </si>
  <si>
    <t>穆棱市北一半导体科技有限公司</t>
  </si>
  <si>
    <t>穆棱市北一半导体科技有限公司万级车间</t>
  </si>
  <si>
    <t>牡丹江市（穆棱市）</t>
  </si>
  <si>
    <t>佳木斯中建材光电材料有限公司</t>
  </si>
  <si>
    <t>碲化镉发电玻璃数字智能化生产车间</t>
  </si>
  <si>
    <t>佳木斯市</t>
  </si>
  <si>
    <t>中建材佳星玻璃（黑龙江）有限公司</t>
  </si>
  <si>
    <t>面向先进玻璃制造业的数字孪生智能工厂</t>
  </si>
  <si>
    <t>黑龙江隆腾食品科技有限公司</t>
  </si>
  <si>
    <t>隆腾食品大豆蛋白粉生产车间</t>
  </si>
  <si>
    <t>佳木斯市（桦南县）</t>
  </si>
  <si>
    <t>大庆市云天麻纺织有限公司</t>
  </si>
  <si>
    <t>纺纱数字化（智能）生产车间</t>
  </si>
  <si>
    <t>大庆市（肇州县）</t>
  </si>
  <si>
    <t>林甸县牧原肉食品有限公司</t>
  </si>
  <si>
    <t>肉食品智能加工数字化车间</t>
  </si>
  <si>
    <t>大庆市（林甸县）</t>
  </si>
  <si>
    <t>黑龙江谷实食品有限公司</t>
  </si>
  <si>
    <t>饲料数字化（智能）生产车间</t>
  </si>
  <si>
    <t>大庆市（杜尔伯特县）</t>
  </si>
  <si>
    <t>大庆康泰华年生物科技有限公司</t>
  </si>
  <si>
    <t>牛初乳数字化（智能）加工生产车间</t>
  </si>
  <si>
    <t>黑龙江伊利乳业有限责任公司</t>
  </si>
  <si>
    <t>黑龙江伊利乳业有限责任公司智能工厂</t>
  </si>
  <si>
    <t>鸡西市故香米业有限公司</t>
  </si>
  <si>
    <t>30万吨水稻加工数字化（智能）车间</t>
  </si>
  <si>
    <t>鸡西市（鸡东县）</t>
  </si>
  <si>
    <t>宝清米高农业科技有限公司</t>
  </si>
  <si>
    <t>硫酸钾数字化车间</t>
  </si>
  <si>
    <t>双鸭山市（宝清县）</t>
  </si>
  <si>
    <t>七台河宝泰隆甲醇有限公司</t>
  </si>
  <si>
    <t>数字化甲醇生产车间</t>
  </si>
  <si>
    <t>七台河市</t>
  </si>
  <si>
    <t>黑龙江海外民爆器材有限公司</t>
  </si>
  <si>
    <t>数字化胶状乳化炸药全自动生产车间</t>
  </si>
  <si>
    <t>黑龙江联顺生物科技有限公司</t>
  </si>
  <si>
    <t>泰乐菌素原料药数字化车间</t>
  </si>
  <si>
    <t>黑龙江省宝泉岭农垦宝泉酱业有限公司</t>
  </si>
  <si>
    <t>包装车间</t>
  </si>
  <si>
    <t>鹤岗市（萝北县）</t>
  </si>
  <si>
    <t>黑龙江省宝泉岭农垦溢祥石墨有限公司</t>
  </si>
  <si>
    <t>石墨加工数字化生产车间</t>
  </si>
  <si>
    <t>绥化市嘉禾米业有限公司</t>
  </si>
  <si>
    <t>数字化（智能）大米生产车间</t>
  </si>
  <si>
    <t>绥化市</t>
  </si>
  <si>
    <t>黑龙江新和成生物科技有限公司</t>
  </si>
  <si>
    <t>黑龙江新和成智能工厂</t>
  </si>
  <si>
    <t>黑龙江青化民爆器材有限公司</t>
  </si>
  <si>
    <t>工业雷管数字化制造车间</t>
  </si>
  <si>
    <t>绥化市（青冈县）</t>
  </si>
  <si>
    <t>黑龙江省龙海食品有限公司</t>
  </si>
  <si>
    <t>智能豆粉生产车间</t>
  </si>
  <si>
    <t>绥化市（海伦市）</t>
  </si>
  <si>
    <t>黑龙江豪运药业有限公司</t>
  </si>
  <si>
    <t>精细化工中间体车间</t>
  </si>
  <si>
    <t>绥化市（安达市）</t>
  </si>
  <si>
    <t>黑龙江常江化工有限公司</t>
  </si>
  <si>
    <t>噁二嗪数字化车间</t>
  </si>
  <si>
    <t>绥化（安达）</t>
  </si>
  <si>
    <r>
      <t>拟获2023年黑龙江省重点数字产品建设项目政策兑现企业名单</t>
    </r>
    <r>
      <rPr>
        <sz val="18"/>
        <color rgb="FF000000"/>
        <rFont val="Times New Roman"/>
        <charset val="134"/>
      </rPr>
      <t xml:space="preserve">
</t>
    </r>
  </si>
  <si>
    <t>一、合格企业名单</t>
  </si>
  <si>
    <t>哈尔滨科友半导体产业装备与技术研究院有限公司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</si>
</sst>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177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2"/>
      <color theme="1"/>
      <name val="等线"/>
      <charset val="134"/>
      <scheme val="minor"/>
    </font>
    <font>
      <sz val="11"/>
      <color rgb="FF000000"/>
      <name val="Times New Roman"/>
      <charset val="134"/>
    </font>
    <font>
      <sz val="10"/>
      <color rgb="FF000000"/>
      <name val="Times New Roman"/>
      <charset val="134"/>
    </font>
    <font>
      <sz val="18"/>
      <color rgb="FF000000"/>
      <name val="方正书宋_GBK"/>
      <charset val="134"/>
    </font>
    <font>
      <sz val="18"/>
      <color rgb="FF000000"/>
      <name val="Times New Roman"/>
      <charset val="134"/>
    </font>
    <font>
      <b/>
      <sz val="14"/>
      <color rgb="FF000000"/>
      <name val="方正小标宋简体"/>
      <charset val="134"/>
    </font>
    <font>
      <b/>
      <sz val="11"/>
      <color rgb="FF000000"/>
      <name val="Times New Roman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name val="等线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8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9" fillId="18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7" fillId="31" borderId="8" applyNumberFormat="false" applyAlignment="false" applyProtection="false">
      <alignment vertical="center"/>
    </xf>
    <xf numFmtId="0" fontId="30" fillId="18" borderId="13" applyNumberFormat="false" applyAlignment="false" applyProtection="false">
      <alignment vertical="center"/>
    </xf>
    <xf numFmtId="0" fontId="22" fillId="27" borderId="10" applyNumberFormat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6" fillId="9" borderId="6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left" vertical="center"/>
    </xf>
    <xf numFmtId="0" fontId="6" fillId="0" borderId="1" xfId="0" applyFont="true" applyBorder="true" applyAlignment="true">
      <alignment horizontal="center" vertical="center" wrapText="true"/>
    </xf>
    <xf numFmtId="177" fontId="7" fillId="0" borderId="1" xfId="0" applyNumberFormat="true" applyFont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right" vertical="center" wrapText="true"/>
    </xf>
    <xf numFmtId="43" fontId="2" fillId="0" borderId="1" xfId="12" applyFont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4" fontId="2" fillId="0" borderId="1" xfId="0" applyNumberFormat="true" applyFont="true" applyBorder="true" applyAlignment="true">
      <alignment horizontal="center" vertical="center" wrapText="true"/>
    </xf>
    <xf numFmtId="58" fontId="2" fillId="0" borderId="1" xfId="0" applyNumberFormat="true" applyFont="true" applyBorder="true" applyAlignment="true">
      <alignment horizontal="center" vertical="center" wrapText="true"/>
    </xf>
    <xf numFmtId="58" fontId="8" fillId="0" borderId="3" xfId="0" applyNumberFormat="true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 wrapText="true"/>
    </xf>
    <xf numFmtId="0" fontId="10" fillId="0" borderId="0" xfId="0" applyFo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</sheetPr>
  <dimension ref="A1:M52"/>
  <sheetViews>
    <sheetView workbookViewId="0">
      <selection activeCell="D16" sqref="D16"/>
    </sheetView>
  </sheetViews>
  <sheetFormatPr defaultColWidth="9" defaultRowHeight="14" customHeight="true"/>
  <cols>
    <col min="1" max="1" width="3.69166666666667" style="1" customWidth="true"/>
    <col min="2" max="2" width="32.3083333333333" style="1" customWidth="true"/>
    <col min="3" max="3" width="40.15" style="1" customWidth="true"/>
    <col min="4" max="4" width="21.4583333333333" style="1" customWidth="true"/>
    <col min="5" max="5" width="17" style="1" customWidth="true"/>
    <col min="6" max="6" width="16.15" style="1" customWidth="true"/>
    <col min="7" max="7" width="15" style="12" customWidth="true"/>
    <col min="8" max="8" width="12.15" style="12" customWidth="true"/>
    <col min="9" max="9" width="14.3083333333333" style="1" customWidth="true"/>
    <col min="10" max="40" width="9" style="1"/>
  </cols>
  <sheetData>
    <row r="1" ht="33.7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ht="28" customHeight="true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</row>
    <row r="3" s="2" customFormat="true" ht="18" customHeight="true" spans="1:8">
      <c r="A3" s="8">
        <v>1</v>
      </c>
      <c r="B3" s="9" t="s">
        <v>9</v>
      </c>
      <c r="C3" s="9" t="s">
        <v>10</v>
      </c>
      <c r="D3" s="9" t="s">
        <v>11</v>
      </c>
      <c r="E3" s="9">
        <v>599.77</v>
      </c>
      <c r="F3" s="9">
        <v>0</v>
      </c>
      <c r="H3" s="9" t="s">
        <v>12</v>
      </c>
    </row>
    <row r="4" s="2" customFormat="true" ht="18" customHeight="true" spans="1:8">
      <c r="A4" s="8">
        <v>2</v>
      </c>
      <c r="B4" s="9" t="s">
        <v>13</v>
      </c>
      <c r="C4" s="13" t="s">
        <v>14</v>
      </c>
      <c r="D4" s="9" t="s">
        <v>11</v>
      </c>
      <c r="E4" s="15">
        <v>2416.59</v>
      </c>
      <c r="F4" s="15">
        <f t="shared" ref="F4:F9" si="0">MIN(E4*0.1,200)</f>
        <v>200</v>
      </c>
      <c r="G4" s="16"/>
      <c r="H4" s="9"/>
    </row>
    <row r="5" s="2" customFormat="true" ht="18" customHeight="true" spans="1:8">
      <c r="A5" s="8">
        <v>3</v>
      </c>
      <c r="B5" s="9" t="s">
        <v>15</v>
      </c>
      <c r="C5" s="13" t="s">
        <v>16</v>
      </c>
      <c r="D5" s="9" t="s">
        <v>11</v>
      </c>
      <c r="E5" s="9">
        <v>3828.81</v>
      </c>
      <c r="F5" s="15">
        <f t="shared" si="0"/>
        <v>200</v>
      </c>
      <c r="G5" s="16"/>
      <c r="H5" s="9"/>
    </row>
    <row r="6" s="2" customFormat="true" ht="18" customHeight="true" spans="1:8">
      <c r="A6" s="8">
        <v>4</v>
      </c>
      <c r="B6" s="9" t="s">
        <v>17</v>
      </c>
      <c r="C6" s="9" t="s">
        <v>18</v>
      </c>
      <c r="D6" s="9" t="s">
        <v>11</v>
      </c>
      <c r="E6" s="9">
        <v>7412.17</v>
      </c>
      <c r="F6" s="15">
        <f t="shared" si="0"/>
        <v>200</v>
      </c>
      <c r="G6" s="16"/>
      <c r="H6" s="9"/>
    </row>
    <row r="7" s="2" customFormat="true" ht="18" customHeight="true" spans="1:8">
      <c r="A7" s="8">
        <v>5</v>
      </c>
      <c r="B7" s="9" t="s">
        <v>19</v>
      </c>
      <c r="C7" s="9" t="s">
        <v>20</v>
      </c>
      <c r="D7" s="9" t="s">
        <v>11</v>
      </c>
      <c r="E7" s="9">
        <v>2008.41</v>
      </c>
      <c r="F7" s="15">
        <f t="shared" si="0"/>
        <v>200</v>
      </c>
      <c r="G7" s="16"/>
      <c r="H7" s="9"/>
    </row>
    <row r="8" s="2" customFormat="true" ht="18" customHeight="true" spans="1:8">
      <c r="A8" s="8">
        <v>6</v>
      </c>
      <c r="B8" s="13" t="s">
        <v>21</v>
      </c>
      <c r="C8" s="9" t="s">
        <v>22</v>
      </c>
      <c r="D8" s="9" t="s">
        <v>11</v>
      </c>
      <c r="E8" s="9">
        <v>2302.25</v>
      </c>
      <c r="F8" s="15">
        <f t="shared" si="0"/>
        <v>200</v>
      </c>
      <c r="G8" s="16"/>
      <c r="H8" s="9"/>
    </row>
    <row r="9" s="2" customFormat="true" ht="18" customHeight="true" spans="1:8">
      <c r="A9" s="8">
        <v>7</v>
      </c>
      <c r="B9" s="9" t="s">
        <v>23</v>
      </c>
      <c r="C9" s="9" t="s">
        <v>24</v>
      </c>
      <c r="D9" s="9" t="s">
        <v>11</v>
      </c>
      <c r="E9" s="9">
        <v>2353.21</v>
      </c>
      <c r="F9" s="15">
        <f t="shared" si="0"/>
        <v>200</v>
      </c>
      <c r="G9" s="16"/>
      <c r="H9" s="9"/>
    </row>
    <row r="10" s="2" customFormat="true" ht="18" customHeight="true" spans="1:8">
      <c r="A10" s="8">
        <v>8</v>
      </c>
      <c r="B10" s="9" t="s">
        <v>25</v>
      </c>
      <c r="C10" s="9" t="s">
        <v>26</v>
      </c>
      <c r="D10" s="9" t="s">
        <v>11</v>
      </c>
      <c r="E10" s="9">
        <v>1633.62</v>
      </c>
      <c r="F10" s="9">
        <f>ROUND(MIN(E10*0.1,200),2)</f>
        <v>163.36</v>
      </c>
      <c r="G10" s="17"/>
      <c r="H10" s="9"/>
    </row>
    <row r="11" s="2" customFormat="true" ht="18" customHeight="true" spans="1:8">
      <c r="A11" s="8">
        <v>9</v>
      </c>
      <c r="B11" s="9" t="s">
        <v>27</v>
      </c>
      <c r="C11" s="9" t="s">
        <v>28</v>
      </c>
      <c r="D11" s="9" t="s">
        <v>11</v>
      </c>
      <c r="E11" s="9">
        <v>1438.81</v>
      </c>
      <c r="F11" s="9">
        <f>ROUND(MIN(E11*0.1,200),2)</f>
        <v>143.88</v>
      </c>
      <c r="G11" s="18"/>
      <c r="H11" s="19"/>
    </row>
    <row r="12" s="2" customFormat="true" ht="18" customHeight="true" spans="1:8">
      <c r="A12" s="8">
        <v>10</v>
      </c>
      <c r="B12" s="9" t="s">
        <v>29</v>
      </c>
      <c r="C12" s="9" t="s">
        <v>30</v>
      </c>
      <c r="D12" s="9" t="s">
        <v>11</v>
      </c>
      <c r="E12" s="20" t="s">
        <v>31</v>
      </c>
      <c r="F12" s="15"/>
      <c r="G12" s="16" t="s">
        <v>31</v>
      </c>
      <c r="H12" s="19"/>
    </row>
    <row r="13" s="2" customFormat="true" ht="18" customHeight="true" spans="1:8">
      <c r="A13" s="8">
        <v>11</v>
      </c>
      <c r="B13" s="9" t="s">
        <v>32</v>
      </c>
      <c r="C13" s="9" t="s">
        <v>33</v>
      </c>
      <c r="D13" s="9" t="s">
        <v>11</v>
      </c>
      <c r="E13" s="9">
        <v>1258.43</v>
      </c>
      <c r="F13" s="9">
        <f>ROUND(MIN(E13*0.1,200),2)</f>
        <v>125.84</v>
      </c>
      <c r="G13" s="16"/>
      <c r="H13" s="9"/>
    </row>
    <row r="14" s="2" customFormat="true" ht="18" customHeight="true" spans="1:8">
      <c r="A14" s="8">
        <v>12</v>
      </c>
      <c r="B14" s="9" t="s">
        <v>34</v>
      </c>
      <c r="C14" s="9" t="s">
        <v>35</v>
      </c>
      <c r="D14" s="9" t="s">
        <v>11</v>
      </c>
      <c r="E14" s="9">
        <v>13660.75</v>
      </c>
      <c r="F14" s="9">
        <f>MIN(E14*0.1,1000)</f>
        <v>1000</v>
      </c>
      <c r="G14" s="16"/>
      <c r="H14" s="9" t="s">
        <v>36</v>
      </c>
    </row>
    <row r="15" s="2" customFormat="true" ht="18" customHeight="true" spans="1:8">
      <c r="A15" s="8">
        <v>13</v>
      </c>
      <c r="B15" s="9" t="s">
        <v>37</v>
      </c>
      <c r="C15" s="9" t="s">
        <v>38</v>
      </c>
      <c r="D15" s="9" t="s">
        <v>11</v>
      </c>
      <c r="E15" s="9">
        <v>9450.87</v>
      </c>
      <c r="F15" s="9">
        <f>ROUND(MIN(E15*0.1,1000),2)</f>
        <v>945.09</v>
      </c>
      <c r="G15" s="16"/>
      <c r="H15" s="9" t="s">
        <v>36</v>
      </c>
    </row>
    <row r="16" s="2" customFormat="true" ht="18" customHeight="true" spans="1:8">
      <c r="A16" s="8">
        <v>14</v>
      </c>
      <c r="B16" s="9" t="s">
        <v>39</v>
      </c>
      <c r="C16" s="9" t="s">
        <v>40</v>
      </c>
      <c r="D16" s="9" t="s">
        <v>11</v>
      </c>
      <c r="E16" s="9">
        <v>10420.17</v>
      </c>
      <c r="F16" s="9">
        <f>ROUND(MIN(E16*0.1,1000),2)</f>
        <v>1000</v>
      </c>
      <c r="G16" s="18"/>
      <c r="H16" s="9" t="s">
        <v>36</v>
      </c>
    </row>
    <row r="17" s="2" customFormat="true" ht="18" customHeight="true" spans="1:8">
      <c r="A17" s="8">
        <v>15</v>
      </c>
      <c r="B17" s="9" t="s">
        <v>41</v>
      </c>
      <c r="C17" s="9" t="s">
        <v>42</v>
      </c>
      <c r="D17" s="9" t="s">
        <v>43</v>
      </c>
      <c r="E17" s="20" t="s">
        <v>31</v>
      </c>
      <c r="F17" s="9"/>
      <c r="G17" s="20" t="s">
        <v>31</v>
      </c>
      <c r="H17" s="9"/>
    </row>
    <row r="18" s="2" customFormat="true" ht="18" customHeight="true" spans="1:8">
      <c r="A18" s="8">
        <v>16</v>
      </c>
      <c r="B18" s="9" t="s">
        <v>44</v>
      </c>
      <c r="C18" s="9" t="s">
        <v>45</v>
      </c>
      <c r="D18" s="9" t="s">
        <v>46</v>
      </c>
      <c r="E18" s="9" t="s">
        <v>47</v>
      </c>
      <c r="F18" s="9"/>
      <c r="G18" s="13" t="s">
        <v>48</v>
      </c>
      <c r="H18" s="9"/>
    </row>
    <row r="19" s="2" customFormat="true" ht="18" customHeight="true" spans="1:8">
      <c r="A19" s="8">
        <v>17</v>
      </c>
      <c r="B19" s="9" t="s">
        <v>49</v>
      </c>
      <c r="C19" s="9" t="s">
        <v>50</v>
      </c>
      <c r="D19" s="9" t="s">
        <v>51</v>
      </c>
      <c r="E19" s="9">
        <v>2056.93</v>
      </c>
      <c r="F19" s="9">
        <f t="shared" ref="F19:F24" si="1">ROUND(MIN(E19*0.1,200),2)</f>
        <v>200</v>
      </c>
      <c r="G19" s="16"/>
      <c r="H19" s="9"/>
    </row>
    <row r="20" s="2" customFormat="true" ht="18" customHeight="true" spans="1:8">
      <c r="A20" s="8">
        <v>18</v>
      </c>
      <c r="B20" s="9" t="s">
        <v>52</v>
      </c>
      <c r="C20" s="9" t="s">
        <v>53</v>
      </c>
      <c r="D20" s="9" t="s">
        <v>51</v>
      </c>
      <c r="E20" s="9">
        <v>2007.06</v>
      </c>
      <c r="F20" s="9">
        <f t="shared" si="1"/>
        <v>200</v>
      </c>
      <c r="G20" s="16"/>
      <c r="H20" s="9"/>
    </row>
    <row r="21" s="2" customFormat="true" ht="18" customHeight="true" spans="1:8">
      <c r="A21" s="8">
        <v>19</v>
      </c>
      <c r="B21" s="9" t="s">
        <v>54</v>
      </c>
      <c r="C21" s="9" t="s">
        <v>55</v>
      </c>
      <c r="D21" s="9" t="s">
        <v>51</v>
      </c>
      <c r="E21" s="9">
        <v>3629.5</v>
      </c>
      <c r="F21" s="9">
        <f t="shared" si="1"/>
        <v>200</v>
      </c>
      <c r="H21" s="9"/>
    </row>
    <row r="22" ht="18" customHeight="true" spans="1:9">
      <c r="A22" s="8">
        <v>20</v>
      </c>
      <c r="B22" s="9" t="s">
        <v>56</v>
      </c>
      <c r="C22" s="9" t="s">
        <v>57</v>
      </c>
      <c r="D22" s="9" t="s">
        <v>58</v>
      </c>
      <c r="E22" s="9">
        <v>3120</v>
      </c>
      <c r="F22" s="9">
        <f t="shared" si="1"/>
        <v>200</v>
      </c>
      <c r="G22" s="16"/>
      <c r="H22" s="9"/>
      <c r="I22" s="2"/>
    </row>
    <row r="23" ht="18" customHeight="true" spans="1:9">
      <c r="A23" s="8">
        <v>21</v>
      </c>
      <c r="B23" s="9" t="s">
        <v>59</v>
      </c>
      <c r="C23" s="9" t="s">
        <v>60</v>
      </c>
      <c r="D23" s="9" t="s">
        <v>61</v>
      </c>
      <c r="E23" s="9">
        <v>2173.05</v>
      </c>
      <c r="F23" s="9">
        <f t="shared" si="1"/>
        <v>200</v>
      </c>
      <c r="G23" s="16"/>
      <c r="H23" s="9"/>
      <c r="I23" s="2"/>
    </row>
    <row r="24" ht="18" customHeight="true" spans="1:10">
      <c r="A24" s="8">
        <v>22</v>
      </c>
      <c r="B24" s="9" t="s">
        <v>62</v>
      </c>
      <c r="C24" s="9" t="s">
        <v>63</v>
      </c>
      <c r="D24" s="9" t="s">
        <v>61</v>
      </c>
      <c r="E24" s="9">
        <v>2112.59</v>
      </c>
      <c r="F24" s="9">
        <f t="shared" si="1"/>
        <v>200</v>
      </c>
      <c r="G24" s="16"/>
      <c r="H24" s="9"/>
      <c r="I24" s="2"/>
      <c r="J24" s="2"/>
    </row>
    <row r="25" s="2" customFormat="true" ht="18" customHeight="true" spans="1:8">
      <c r="A25" s="8">
        <v>23</v>
      </c>
      <c r="B25" s="9" t="s">
        <v>64</v>
      </c>
      <c r="C25" s="9" t="s">
        <v>65</v>
      </c>
      <c r="D25" s="9" t="s">
        <v>61</v>
      </c>
      <c r="E25" s="15">
        <v>15539.55</v>
      </c>
      <c r="F25" s="9">
        <f>ROUND(MIN(E25*0.1,1000),2)</f>
        <v>1000</v>
      </c>
      <c r="G25" s="16"/>
      <c r="H25" s="9" t="s">
        <v>36</v>
      </c>
    </row>
    <row r="26" s="2" customFormat="true" ht="18" customHeight="true" spans="1:8">
      <c r="A26" s="8">
        <v>24</v>
      </c>
      <c r="B26" s="9" t="s">
        <v>66</v>
      </c>
      <c r="C26" s="9" t="s">
        <v>67</v>
      </c>
      <c r="D26" s="9" t="s">
        <v>68</v>
      </c>
      <c r="E26" s="9">
        <v>2146.65</v>
      </c>
      <c r="F26" s="9">
        <f t="shared" ref="F26:F31" si="2">ROUND(MIN(E26*0.1,200),2)</f>
        <v>200</v>
      </c>
      <c r="G26" s="16"/>
      <c r="H26" s="9"/>
    </row>
    <row r="27" s="2" customFormat="true" ht="18" customHeight="true" spans="1:8">
      <c r="A27" s="8">
        <v>25</v>
      </c>
      <c r="B27" s="9" t="s">
        <v>69</v>
      </c>
      <c r="C27" s="9" t="s">
        <v>70</v>
      </c>
      <c r="D27" s="9" t="s">
        <v>71</v>
      </c>
      <c r="E27" s="9">
        <v>2053.35</v>
      </c>
      <c r="F27" s="9">
        <f t="shared" si="2"/>
        <v>200</v>
      </c>
      <c r="G27" s="16"/>
      <c r="H27" s="9"/>
    </row>
    <row r="28" s="2" customFormat="true" ht="18" customHeight="true" spans="1:8">
      <c r="A28" s="8">
        <v>26</v>
      </c>
      <c r="B28" s="9" t="s">
        <v>72</v>
      </c>
      <c r="C28" s="9" t="s">
        <v>73</v>
      </c>
      <c r="D28" s="9" t="s">
        <v>74</v>
      </c>
      <c r="E28" s="9">
        <v>2615.81</v>
      </c>
      <c r="F28" s="9">
        <f t="shared" si="2"/>
        <v>200</v>
      </c>
      <c r="G28" s="16"/>
      <c r="H28" s="9"/>
    </row>
    <row r="29" s="2" customFormat="true" ht="33.75" customHeight="true" spans="1:8">
      <c r="A29" s="8">
        <v>27</v>
      </c>
      <c r="B29" s="9" t="s">
        <v>75</v>
      </c>
      <c r="C29" s="9" t="s">
        <v>76</v>
      </c>
      <c r="D29" s="9" t="s">
        <v>74</v>
      </c>
      <c r="E29" s="9">
        <v>1152.79</v>
      </c>
      <c r="F29" s="9">
        <f t="shared" si="2"/>
        <v>115.28</v>
      </c>
      <c r="G29" s="16"/>
      <c r="H29" s="9"/>
    </row>
    <row r="30" s="2" customFormat="true" ht="18" customHeight="true" spans="1:8">
      <c r="A30" s="8">
        <v>28</v>
      </c>
      <c r="B30" s="9" t="s">
        <v>77</v>
      </c>
      <c r="C30" s="9" t="s">
        <v>78</v>
      </c>
      <c r="D30" s="9" t="s">
        <v>79</v>
      </c>
      <c r="E30" s="9">
        <v>2525.37</v>
      </c>
      <c r="F30" s="9">
        <f t="shared" si="2"/>
        <v>200</v>
      </c>
      <c r="H30" s="9"/>
    </row>
    <row r="31" s="2" customFormat="true" ht="18" customHeight="true" spans="1:8">
      <c r="A31" s="8">
        <v>29</v>
      </c>
      <c r="B31" s="9" t="s">
        <v>80</v>
      </c>
      <c r="C31" s="9" t="s">
        <v>81</v>
      </c>
      <c r="D31" s="9" t="s">
        <v>82</v>
      </c>
      <c r="E31" s="9">
        <v>1682.7</v>
      </c>
      <c r="F31" s="9">
        <f t="shared" si="2"/>
        <v>168.27</v>
      </c>
      <c r="G31" s="16"/>
      <c r="H31" s="9"/>
    </row>
    <row r="32" s="2" customFormat="true" ht="18" customHeight="true" spans="1:8">
      <c r="A32" s="8">
        <v>30</v>
      </c>
      <c r="B32" s="9" t="s">
        <v>83</v>
      </c>
      <c r="C32" s="9" t="s">
        <v>84</v>
      </c>
      <c r="D32" s="9" t="s">
        <v>85</v>
      </c>
      <c r="E32" s="9" t="s">
        <v>48</v>
      </c>
      <c r="F32" s="9"/>
      <c r="G32" s="9" t="s">
        <v>48</v>
      </c>
      <c r="H32" s="9"/>
    </row>
    <row r="33" s="2" customFormat="true" ht="18" customHeight="true" spans="1:8">
      <c r="A33" s="8">
        <v>31</v>
      </c>
      <c r="B33" s="9" t="s">
        <v>86</v>
      </c>
      <c r="C33" s="9" t="s">
        <v>87</v>
      </c>
      <c r="D33" s="9" t="s">
        <v>85</v>
      </c>
      <c r="E33" s="19">
        <v>21031.56</v>
      </c>
      <c r="F33" s="9">
        <f>ROUND(MIN(E33*0.1,1000),2)</f>
        <v>1000</v>
      </c>
      <c r="G33" s="16"/>
      <c r="H33" s="21" t="s">
        <v>36</v>
      </c>
    </row>
    <row r="34" s="2" customFormat="true" ht="18" customHeight="true" spans="1:8">
      <c r="A34" s="8">
        <v>32</v>
      </c>
      <c r="B34" s="9" t="s">
        <v>88</v>
      </c>
      <c r="C34" s="9" t="s">
        <v>89</v>
      </c>
      <c r="D34" s="9" t="s">
        <v>90</v>
      </c>
      <c r="E34" s="22">
        <v>775.17</v>
      </c>
      <c r="F34" s="9">
        <v>0</v>
      </c>
      <c r="H34" s="9" t="s">
        <v>12</v>
      </c>
    </row>
    <row r="35" s="2" customFormat="true" ht="18" customHeight="true" spans="1:8">
      <c r="A35" s="8">
        <v>33</v>
      </c>
      <c r="B35" s="9" t="s">
        <v>91</v>
      </c>
      <c r="C35" s="9" t="s">
        <v>92</v>
      </c>
      <c r="D35" s="14" t="s">
        <v>93</v>
      </c>
      <c r="E35" s="9">
        <v>1419.92</v>
      </c>
      <c r="F35" s="9">
        <f>ROUND(MIN(E35*0.1,200),2)</f>
        <v>141.99</v>
      </c>
      <c r="G35" s="16"/>
      <c r="H35" s="9"/>
    </row>
    <row r="36" s="2" customFormat="true" ht="18" customHeight="true" spans="1:8">
      <c r="A36" s="8">
        <v>34</v>
      </c>
      <c r="B36" s="9" t="s">
        <v>94</v>
      </c>
      <c r="C36" s="9" t="s">
        <v>95</v>
      </c>
      <c r="D36" s="9" t="s">
        <v>96</v>
      </c>
      <c r="E36" s="23">
        <v>1901.3</v>
      </c>
      <c r="F36" s="9">
        <f>ROUND(MIN(E36*0.1,200),2)</f>
        <v>190.13</v>
      </c>
      <c r="G36" s="16"/>
      <c r="H36" s="9"/>
    </row>
    <row r="37" s="2" customFormat="true" ht="18" customHeight="true" spans="1:8">
      <c r="A37" s="8">
        <v>35</v>
      </c>
      <c r="B37" s="9" t="s">
        <v>97</v>
      </c>
      <c r="C37" s="9" t="s">
        <v>98</v>
      </c>
      <c r="D37" s="9" t="s">
        <v>99</v>
      </c>
      <c r="E37" s="9">
        <v>2601</v>
      </c>
      <c r="F37" s="9">
        <f>ROUND(MIN(E37*0.1,200),2)</f>
        <v>200</v>
      </c>
      <c r="G37" s="16"/>
      <c r="H37" s="9"/>
    </row>
    <row r="38" s="2" customFormat="true" ht="18" customHeight="true" spans="1:8">
      <c r="A38" s="8">
        <v>36</v>
      </c>
      <c r="B38" s="9" t="s">
        <v>100</v>
      </c>
      <c r="C38" s="9" t="s">
        <v>101</v>
      </c>
      <c r="D38" s="9" t="s">
        <v>99</v>
      </c>
      <c r="E38" s="9">
        <v>2024.13</v>
      </c>
      <c r="F38" s="9">
        <f>ROUND(MIN(E38*0.1,200),2)</f>
        <v>200</v>
      </c>
      <c r="G38" s="16"/>
      <c r="H38" s="9"/>
    </row>
    <row r="39" s="2" customFormat="true" ht="18" customHeight="true" spans="1:8">
      <c r="A39" s="8">
        <v>37</v>
      </c>
      <c r="B39" s="9" t="s">
        <v>102</v>
      </c>
      <c r="C39" s="9" t="s">
        <v>103</v>
      </c>
      <c r="D39" s="9" t="s">
        <v>99</v>
      </c>
      <c r="E39" s="9">
        <v>13659.66</v>
      </c>
      <c r="F39" s="9">
        <f>ROUND(MIN(E39*0.1,1000),2)</f>
        <v>1000</v>
      </c>
      <c r="G39" s="16"/>
      <c r="H39" s="9" t="s">
        <v>36</v>
      </c>
    </row>
    <row r="40" s="2" customFormat="true" ht="18" customHeight="true" spans="1:8">
      <c r="A40" s="8">
        <v>38</v>
      </c>
      <c r="B40" s="9" t="s">
        <v>104</v>
      </c>
      <c r="C40" s="9" t="s">
        <v>105</v>
      </c>
      <c r="D40" s="9" t="s">
        <v>106</v>
      </c>
      <c r="E40" s="9" t="s">
        <v>48</v>
      </c>
      <c r="F40" s="9"/>
      <c r="G40" s="9" t="s">
        <v>48</v>
      </c>
      <c r="H40" s="9"/>
    </row>
    <row r="41" s="2" customFormat="true" ht="18" customHeight="true" spans="1:8">
      <c r="A41" s="8">
        <v>39</v>
      </c>
      <c r="B41" s="9" t="s">
        <v>107</v>
      </c>
      <c r="C41" s="9" t="s">
        <v>108</v>
      </c>
      <c r="D41" s="9" t="s">
        <v>109</v>
      </c>
      <c r="E41" s="9">
        <v>4384.67</v>
      </c>
      <c r="F41" s="9">
        <f>ROUND(MIN(E41*0.1,200),2)</f>
        <v>200</v>
      </c>
      <c r="G41" s="16"/>
      <c r="H41" s="9"/>
    </row>
    <row r="42" s="2" customFormat="true" ht="18" customHeight="true" spans="1:8">
      <c r="A42" s="8">
        <v>40</v>
      </c>
      <c r="B42" s="9" t="s">
        <v>110</v>
      </c>
      <c r="C42" s="9" t="s">
        <v>111</v>
      </c>
      <c r="D42" s="9" t="s">
        <v>112</v>
      </c>
      <c r="E42" s="9">
        <v>2835.19</v>
      </c>
      <c r="F42" s="9">
        <f>ROUND(MIN(E42*0.1,200),2)</f>
        <v>200</v>
      </c>
      <c r="G42" s="16"/>
      <c r="H42" s="9"/>
    </row>
    <row r="43" s="2" customFormat="true" ht="18" customHeight="true" spans="1:8">
      <c r="A43" s="8">
        <v>41</v>
      </c>
      <c r="B43" s="9" t="s">
        <v>113</v>
      </c>
      <c r="C43" s="9" t="s">
        <v>114</v>
      </c>
      <c r="D43" s="9" t="s">
        <v>112</v>
      </c>
      <c r="E43" s="9">
        <v>1220</v>
      </c>
      <c r="F43" s="9">
        <f>ROUND(MIN(E43*0.1,200),2)</f>
        <v>122</v>
      </c>
      <c r="G43" s="16"/>
      <c r="H43" s="9"/>
    </row>
    <row r="44" s="2" customFormat="true" ht="18" customHeight="true" spans="1:8">
      <c r="A44" s="8">
        <v>42</v>
      </c>
      <c r="B44" s="9" t="s">
        <v>115</v>
      </c>
      <c r="C44" s="9" t="s">
        <v>116</v>
      </c>
      <c r="D44" s="9" t="s">
        <v>112</v>
      </c>
      <c r="E44" s="9" t="s">
        <v>48</v>
      </c>
      <c r="F44" s="9"/>
      <c r="G44" s="9" t="s">
        <v>48</v>
      </c>
      <c r="H44" s="9"/>
    </row>
    <row r="45" s="2" customFormat="true" ht="18" customHeight="true" spans="1:8">
      <c r="A45" s="8">
        <v>43</v>
      </c>
      <c r="B45" s="9" t="s">
        <v>117</v>
      </c>
      <c r="C45" s="9" t="s">
        <v>118</v>
      </c>
      <c r="D45" s="9" t="s">
        <v>119</v>
      </c>
      <c r="E45" s="9" t="s">
        <v>31</v>
      </c>
      <c r="F45" s="9"/>
      <c r="G45" s="9" t="s">
        <v>31</v>
      </c>
      <c r="H45" s="9"/>
    </row>
    <row r="46" s="2" customFormat="true" ht="18" customHeight="true" spans="1:8">
      <c r="A46" s="8">
        <v>44</v>
      </c>
      <c r="B46" s="9" t="s">
        <v>120</v>
      </c>
      <c r="C46" s="9" t="s">
        <v>121</v>
      </c>
      <c r="D46" s="9" t="s">
        <v>119</v>
      </c>
      <c r="E46" s="9">
        <v>2019.96</v>
      </c>
      <c r="F46" s="9">
        <f>ROUND(MIN(E46*0.1,200),2)</f>
        <v>200</v>
      </c>
      <c r="G46" s="16"/>
      <c r="H46" s="9"/>
    </row>
    <row r="47" s="2" customFormat="true" ht="18" customHeight="true" spans="1:8">
      <c r="A47" s="8">
        <v>45</v>
      </c>
      <c r="B47" s="9" t="s">
        <v>122</v>
      </c>
      <c r="C47" s="9" t="s">
        <v>123</v>
      </c>
      <c r="D47" s="9" t="s">
        <v>124</v>
      </c>
      <c r="E47" s="9">
        <v>2221.24</v>
      </c>
      <c r="F47" s="9">
        <f>ROUND(MIN(E47*0.1,200),2)</f>
        <v>200</v>
      </c>
      <c r="G47" s="16"/>
      <c r="H47" s="9"/>
    </row>
    <row r="48" s="2" customFormat="true" ht="24.75" customHeight="true" spans="1:13">
      <c r="A48" s="8">
        <v>46</v>
      </c>
      <c r="B48" s="9" t="s">
        <v>125</v>
      </c>
      <c r="C48" s="9" t="s">
        <v>126</v>
      </c>
      <c r="D48" s="9" t="s">
        <v>124</v>
      </c>
      <c r="E48" s="9">
        <v>11049.03</v>
      </c>
      <c r="F48" s="9">
        <f>ROUND(MIN(E48*0.1,1000),2)</f>
        <v>1000</v>
      </c>
      <c r="G48" s="16"/>
      <c r="H48" s="9" t="s">
        <v>36</v>
      </c>
      <c r="L48" s="24"/>
      <c r="M48" s="24"/>
    </row>
    <row r="49" s="2" customFormat="true" ht="18" customHeight="true" spans="1:8">
      <c r="A49" s="8">
        <v>47</v>
      </c>
      <c r="B49" s="9" t="s">
        <v>127</v>
      </c>
      <c r="C49" s="9" t="s">
        <v>128</v>
      </c>
      <c r="D49" s="9" t="s">
        <v>129</v>
      </c>
      <c r="E49" s="9">
        <v>2271.21</v>
      </c>
      <c r="F49" s="9">
        <f>ROUND(MIN(E49*0.1,200),2)</f>
        <v>200</v>
      </c>
      <c r="G49" s="16"/>
      <c r="H49" s="9"/>
    </row>
    <row r="50" ht="18" customHeight="true" spans="1:9">
      <c r="A50" s="8">
        <v>48</v>
      </c>
      <c r="B50" s="9" t="s">
        <v>130</v>
      </c>
      <c r="C50" s="9" t="s">
        <v>131</v>
      </c>
      <c r="D50" s="9" t="s">
        <v>132</v>
      </c>
      <c r="E50" s="9" t="s">
        <v>47</v>
      </c>
      <c r="F50" s="9"/>
      <c r="G50" s="13" t="s">
        <v>48</v>
      </c>
      <c r="H50" s="9"/>
      <c r="I50" s="2"/>
    </row>
    <row r="51" s="2" customFormat="true" ht="18" customHeight="true" spans="1:8">
      <c r="A51" s="8">
        <v>49</v>
      </c>
      <c r="B51" s="9" t="s">
        <v>133</v>
      </c>
      <c r="C51" s="9" t="s">
        <v>134</v>
      </c>
      <c r="D51" s="9" t="s">
        <v>135</v>
      </c>
      <c r="E51" s="9">
        <v>2128.25</v>
      </c>
      <c r="F51" s="9">
        <f>ROUND(MIN(E51*0.1,200),2)</f>
        <v>200</v>
      </c>
      <c r="G51" s="16"/>
      <c r="H51" s="9"/>
    </row>
    <row r="52" s="2" customFormat="true" ht="14.25" customHeight="true" spans="1:8">
      <c r="A52" s="8">
        <v>50</v>
      </c>
      <c r="B52" s="9" t="s">
        <v>136</v>
      </c>
      <c r="C52" s="9" t="s">
        <v>137</v>
      </c>
      <c r="D52" s="9" t="s">
        <v>138</v>
      </c>
      <c r="E52" s="9">
        <v>1297.01</v>
      </c>
      <c r="F52" s="9">
        <f>ROUND(MIN(E52*0.1,200),2)</f>
        <v>129.7</v>
      </c>
      <c r="G52" s="16"/>
      <c r="H52" s="9"/>
    </row>
  </sheetData>
  <autoFilter ref="A2:I52">
    <extLst/>
  </autoFilter>
  <mergeCells count="2">
    <mergeCell ref="A1:H1"/>
    <mergeCell ref="K48:M48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AM4"/>
  <sheetViews>
    <sheetView tabSelected="1" view="pageBreakPreview" zoomScaleNormal="100" zoomScaleSheetLayoutView="100" workbookViewId="0">
      <selection activeCell="C19" sqref="C19"/>
    </sheetView>
  </sheetViews>
  <sheetFormatPr defaultColWidth="9" defaultRowHeight="14" customHeight="true" outlineLevelRow="3"/>
  <cols>
    <col min="1" max="1" width="5.76666666666667" style="1" customWidth="true"/>
    <col min="2" max="2" width="41.025" style="1" customWidth="true"/>
    <col min="3" max="3" width="21.4583333333333" style="1" customWidth="true"/>
    <col min="4" max="4" width="17" style="1" customWidth="true"/>
    <col min="5" max="5" width="16.15" style="1" customWidth="true"/>
    <col min="6" max="6" width="14.3083333333333" style="1" customWidth="true"/>
    <col min="7" max="37" width="9" style="1"/>
  </cols>
  <sheetData>
    <row r="1" s="1" customFormat="true" ht="35" customHeight="true" spans="1:39">
      <c r="A1" s="3" t="s">
        <v>139</v>
      </c>
      <c r="B1" s="4"/>
      <c r="C1" s="4"/>
      <c r="D1" s="4"/>
      <c r="E1" s="4"/>
      <c r="AL1"/>
      <c r="AM1"/>
    </row>
    <row r="2" s="1" customFormat="true" ht="27" customHeight="true" spans="1:39">
      <c r="A2" s="5" t="s">
        <v>140</v>
      </c>
      <c r="B2" s="4"/>
      <c r="C2" s="4"/>
      <c r="D2" s="4"/>
      <c r="E2" s="4"/>
      <c r="AL2"/>
      <c r="AM2"/>
    </row>
    <row r="3" s="1" customFormat="true" ht="24" customHeight="true" spans="1:39">
      <c r="A3" s="6" t="s">
        <v>1</v>
      </c>
      <c r="B3" s="6" t="s">
        <v>2</v>
      </c>
      <c r="C3" s="6" t="s">
        <v>4</v>
      </c>
      <c r="D3" s="7" t="s">
        <v>5</v>
      </c>
      <c r="E3" s="7" t="s">
        <v>6</v>
      </c>
      <c r="AL3"/>
      <c r="AM3"/>
    </row>
    <row r="4" s="2" customFormat="true" ht="24" customHeight="true" spans="1:5">
      <c r="A4" s="8">
        <v>1</v>
      </c>
      <c r="B4" s="9" t="s">
        <v>141</v>
      </c>
      <c r="C4" s="9" t="s">
        <v>11</v>
      </c>
      <c r="D4" s="10">
        <v>2188.36</v>
      </c>
      <c r="E4" s="11">
        <f>ROUND(D4*0.1,2)</f>
        <v>218.84</v>
      </c>
    </row>
  </sheetData>
  <mergeCells count="1">
    <mergeCell ref="A1:E1"/>
  </mergeCells>
  <printOptions horizontalCentered="true"/>
  <pageMargins left="0.708661417322835" right="0.708661417322835" top="0.748031496062992" bottom="0.748031496062992" header="0.31496062992126" footer="0.31496062992126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大表</vt:lpstr>
      <vt:lpstr>车间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greatwall</cp:lastModifiedBy>
  <dcterms:created xsi:type="dcterms:W3CDTF">2006-09-17T00:00:00Z</dcterms:created>
  <cp:lastPrinted>2023-06-26T00:54:00Z</cp:lastPrinted>
  <dcterms:modified xsi:type="dcterms:W3CDTF">2023-06-26T14:53:12Z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552D0424E9C1488CBBCF118DE16BA23A_12</vt:lpwstr>
  </property>
  <property fmtid="{D5CDD505-2E9C-101B-9397-08002B2CF9AE}" pid="3" name="KSOProductBuildVer">
    <vt:lpwstr>2052-11.8.2.9849</vt:lpwstr>
  </property>
</Properties>
</file>